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iaz\Desktop\22-08-2016 MIGRACIONES\Histórico 22-08-2016\"/>
    </mc:Choice>
  </mc:AlternateContent>
  <bookViews>
    <workbookView xWindow="0" yWindow="0" windowWidth="21600" windowHeight="9735"/>
  </bookViews>
  <sheets>
    <sheet name="Presupuesto de Gas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8" i="1" l="1"/>
  <c r="J18" i="1"/>
  <c r="G18" i="1"/>
  <c r="F18" i="1"/>
  <c r="C18" i="1"/>
  <c r="B18" i="1"/>
  <c r="L14" i="1"/>
  <c r="L8" i="1"/>
  <c r="H14" i="1"/>
  <c r="H8" i="1"/>
  <c r="H20" i="1" s="1"/>
  <c r="D14" i="1"/>
  <c r="E14" i="1" s="1"/>
  <c r="D8" i="1"/>
  <c r="E8" i="1" s="1"/>
  <c r="M17" i="1"/>
  <c r="M15" i="1"/>
  <c r="M13" i="1"/>
  <c r="M12" i="1"/>
  <c r="M11" i="1"/>
  <c r="M9" i="1"/>
  <c r="I17" i="1"/>
  <c r="I15" i="1"/>
  <c r="I13" i="1"/>
  <c r="I12" i="1"/>
  <c r="I11" i="1"/>
  <c r="I9" i="1"/>
  <c r="E17" i="1"/>
  <c r="E13" i="1"/>
  <c r="E11" i="1"/>
  <c r="E15" i="1"/>
  <c r="K14" i="1"/>
  <c r="J14" i="1"/>
  <c r="G14" i="1"/>
  <c r="F14" i="1"/>
  <c r="C14" i="1"/>
  <c r="B14" i="1"/>
  <c r="K8" i="1"/>
  <c r="J8" i="1"/>
  <c r="J20" i="1" s="1"/>
  <c r="G8" i="1"/>
  <c r="F8" i="1"/>
  <c r="C8" i="1"/>
  <c r="B8" i="1"/>
  <c r="B20" i="1" s="1"/>
  <c r="I14" i="1" l="1"/>
  <c r="M8" i="1"/>
  <c r="M14" i="1"/>
  <c r="I8" i="1"/>
  <c r="D20" i="1"/>
  <c r="L20" i="1"/>
  <c r="F20" i="1"/>
  <c r="G20" i="1"/>
  <c r="I20" i="1" s="1"/>
  <c r="C20" i="1"/>
  <c r="K20" i="1"/>
  <c r="M20" i="1" l="1"/>
  <c r="E20" i="1"/>
</calcChain>
</file>

<file path=xl/sharedStrings.xml><?xml version="1.0" encoding="utf-8"?>
<sst xmlns="http://schemas.openxmlformats.org/spreadsheetml/2006/main" count="33" uniqueCount="27">
  <si>
    <t>PLIEGO</t>
  </si>
  <si>
    <t>073: SUPERINTENDENCIA NACIONAL DE MIGRACIONES</t>
  </si>
  <si>
    <t>Genérica</t>
  </si>
  <si>
    <t>PIA 2013</t>
  </si>
  <si>
    <t>PIM 2013</t>
  </si>
  <si>
    <t>PIA 2014</t>
  </si>
  <si>
    <t>PIM 2014</t>
  </si>
  <si>
    <t>PIA 2015</t>
  </si>
  <si>
    <t>PIM 2015</t>
  </si>
  <si>
    <t>RECURSOS ORDINARIOS</t>
  </si>
  <si>
    <t>5-21: PERSONAL Y OBLIGACIONES SOCIALES</t>
  </si>
  <si>
    <t>5-22: PENSIONES Y OTRAS PRESTACIONES SOCIALES</t>
  </si>
  <si>
    <t>5-23: BIENES Y SERVICIOS</t>
  </si>
  <si>
    <t>5-25: OTROS GASTOS</t>
  </si>
  <si>
    <t>6-26: ADQUISICION DE ACTIVOS NO FINANCIEROS</t>
  </si>
  <si>
    <t>RECURSOS DIRECTAMENTE RECAUDADOS</t>
  </si>
  <si>
    <t>DONACIONES Y TRANSFERENCIAS</t>
  </si>
  <si>
    <t>PRESUPUESTO TOTAL</t>
  </si>
  <si>
    <t>% de Ejecución</t>
  </si>
  <si>
    <t>Devengado 2013</t>
  </si>
  <si>
    <t>Devengado 2014</t>
  </si>
  <si>
    <t>Devengado 2015</t>
  </si>
  <si>
    <t>Del Año Fiscal 2013 al Año Fiscal 2015</t>
  </si>
  <si>
    <t>Fuente: Consulta Amigable del MEF.</t>
  </si>
  <si>
    <t>Elaboración: Presupuesto de la Oficina General de Planeamiento y Presupuesto.</t>
  </si>
  <si>
    <t>SUPERINTENDENCIA NACIONAL DE MIGRACIONES</t>
  </si>
  <si>
    <t>Presupuesto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</si>
</sst>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FFFF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A6EA5"/>
        <bgColor indexed="64"/>
      </patternFill>
    </fill>
    <fill>
      <patternFill patternType="solid">
        <fgColor rgb="FFFFFFFF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theme="1"/>
      </left>
      <right/>
      <top style="thick">
        <color indexed="64"/>
      </top>
      <bottom/>
      <diagonal/>
    </border>
    <border>
      <left style="thick">
        <color indexed="64"/>
      </left>
      <right style="medium">
        <color rgb="FFDDDDDD"/>
      </right>
      <top style="thick">
        <color indexed="64"/>
      </top>
      <bottom/>
      <diagonal/>
    </border>
    <border>
      <left style="medium">
        <color rgb="FFDDDDDD"/>
      </left>
      <right style="thick">
        <color indexed="64"/>
      </right>
      <top style="thick">
        <color indexed="64"/>
      </top>
      <bottom/>
      <diagonal/>
    </border>
    <border>
      <left style="thick">
        <color theme="1"/>
      </left>
      <right/>
      <top/>
      <bottom/>
      <diagonal/>
    </border>
    <border>
      <left style="thick">
        <color theme="1"/>
      </left>
      <right/>
      <top style="thick">
        <color theme="1"/>
      </top>
      <bottom style="thin">
        <color theme="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thin">
        <color indexed="64"/>
      </bottom>
      <diagonal/>
    </border>
    <border>
      <left style="medium">
        <color rgb="FFDDDDDD"/>
      </left>
      <right style="thin">
        <color auto="1"/>
      </right>
      <top/>
      <bottom style="thick">
        <color theme="1"/>
      </bottom>
      <diagonal/>
    </border>
    <border>
      <left style="thin">
        <color theme="1"/>
      </left>
      <right style="thin">
        <color auto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theme="1"/>
      </left>
      <right style="thin">
        <color auto="1"/>
      </right>
      <top/>
      <bottom style="thick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theme="1"/>
      </bottom>
      <diagonal/>
    </border>
    <border>
      <left style="thin">
        <color auto="1"/>
      </left>
      <right style="thin">
        <color auto="1"/>
      </right>
      <top style="thick">
        <color theme="1"/>
      </top>
      <bottom style="thin">
        <color theme="1"/>
      </bottom>
      <diagonal/>
    </border>
    <border>
      <left style="medium">
        <color rgb="FFDDDDDD"/>
      </left>
      <right style="thin">
        <color auto="1"/>
      </right>
      <top style="thick">
        <color indexed="64"/>
      </top>
      <bottom/>
      <diagonal/>
    </border>
    <border>
      <left style="thick">
        <color indexed="64"/>
      </left>
      <right style="medium">
        <color rgb="FFDDDDDD"/>
      </right>
      <top/>
      <bottom style="thick">
        <color theme="1"/>
      </bottom>
      <diagonal/>
    </border>
    <border>
      <left style="medium">
        <color rgb="FFDDDDDD"/>
      </left>
      <right style="thick">
        <color indexed="64"/>
      </right>
      <top/>
      <bottom style="thick">
        <color theme="1"/>
      </bottom>
      <diagonal/>
    </border>
    <border>
      <left style="thick">
        <color indexed="64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auto="1"/>
      </left>
      <right style="thick">
        <color indexed="64"/>
      </right>
      <top style="thick">
        <color theme="1"/>
      </top>
      <bottom style="thin">
        <color theme="1"/>
      </bottom>
      <diagonal/>
    </border>
    <border>
      <left style="thick">
        <color indexed="64"/>
      </left>
      <right style="thin">
        <color theme="1"/>
      </right>
      <top/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ck">
        <color indexed="64"/>
      </left>
      <right style="thin">
        <color theme="1"/>
      </right>
      <top/>
      <bottom style="thick">
        <color theme="1"/>
      </bottom>
      <diagonal/>
    </border>
    <border>
      <left style="thin">
        <color auto="1"/>
      </left>
      <right style="thick">
        <color indexed="64"/>
      </right>
      <top/>
      <bottom style="thick">
        <color theme="1"/>
      </bottom>
      <diagonal/>
    </border>
    <border>
      <left style="thick">
        <color indexed="64"/>
      </left>
      <right style="thin">
        <color theme="1"/>
      </right>
      <top style="thick">
        <color theme="1"/>
      </top>
      <bottom style="thick">
        <color indexed="64"/>
      </bottom>
      <diagonal/>
    </border>
    <border>
      <left style="thin">
        <color theme="1"/>
      </left>
      <right style="thin">
        <color auto="1"/>
      </right>
      <top style="thick">
        <color theme="1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ck">
        <color theme="1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theme="1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center" vertical="center"/>
    </xf>
    <xf numFmtId="3" fontId="6" fillId="4" borderId="13" xfId="0" applyNumberFormat="1" applyFont="1" applyFill="1" applyBorder="1" applyAlignment="1">
      <alignment horizontal="right" vertical="center"/>
    </xf>
    <xf numFmtId="3" fontId="7" fillId="4" borderId="14" xfId="0" applyNumberFormat="1" applyFont="1" applyFill="1" applyBorder="1" applyAlignment="1">
      <alignment horizontal="right" vertical="center"/>
    </xf>
    <xf numFmtId="3" fontId="7" fillId="4" borderId="15" xfId="0" applyNumberFormat="1" applyFont="1" applyFill="1" applyBorder="1" applyAlignment="1">
      <alignment horizontal="right" vertical="center" wrapText="1"/>
    </xf>
    <xf numFmtId="3" fontId="7" fillId="4" borderId="14" xfId="0" applyNumberFormat="1" applyFont="1" applyFill="1" applyBorder="1" applyAlignment="1">
      <alignment horizontal="right" vertical="center" wrapText="1"/>
    </xf>
    <xf numFmtId="3" fontId="6" fillId="4" borderId="18" xfId="0" applyNumberFormat="1" applyFont="1" applyFill="1" applyBorder="1" applyAlignment="1">
      <alignment horizontal="right" vertical="center"/>
    </xf>
    <xf numFmtId="3" fontId="7" fillId="4" borderId="16" xfId="0" applyNumberFormat="1" applyFont="1" applyFill="1" applyBorder="1" applyAlignment="1">
      <alignment horizontal="right" vertical="center"/>
    </xf>
    <xf numFmtId="3" fontId="7" fillId="4" borderId="17" xfId="0" applyNumberFormat="1" applyFont="1" applyFill="1" applyBorder="1" applyAlignment="1">
      <alignment horizontal="right" vertical="center" wrapText="1"/>
    </xf>
    <xf numFmtId="3" fontId="7" fillId="4" borderId="16" xfId="0" applyNumberFormat="1" applyFont="1" applyFill="1" applyBorder="1" applyAlignment="1">
      <alignment horizontal="right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3" fontId="6" fillId="4" borderId="22" xfId="0" applyNumberFormat="1" applyFont="1" applyFill="1" applyBorder="1" applyAlignment="1">
      <alignment horizontal="right" vertical="center"/>
    </xf>
    <xf numFmtId="3" fontId="6" fillId="4" borderId="28" xfId="0" applyNumberFormat="1" applyFont="1" applyFill="1" applyBorder="1" applyAlignment="1">
      <alignment horizontal="right" vertical="center"/>
    </xf>
    <xf numFmtId="3" fontId="6" fillId="4" borderId="29" xfId="0" applyNumberFormat="1" applyFont="1" applyFill="1" applyBorder="1" applyAlignment="1">
      <alignment horizontal="right" vertical="center"/>
    </xf>
    <xf numFmtId="3" fontId="6" fillId="4" borderId="30" xfId="0" applyNumberFormat="1" applyFont="1" applyFill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0" fontId="5" fillId="3" borderId="6" xfId="1" applyNumberFormat="1" applyFont="1" applyFill="1" applyBorder="1" applyAlignment="1">
      <alignment horizontal="center" vertical="center" wrapText="1"/>
    </xf>
    <xf numFmtId="10" fontId="5" fillId="3" borderId="21" xfId="1" applyNumberFormat="1" applyFont="1" applyFill="1" applyBorder="1" applyAlignment="1">
      <alignment horizontal="center" vertical="center" wrapText="1"/>
    </xf>
    <xf numFmtId="10" fontId="6" fillId="4" borderId="23" xfId="1" applyNumberFormat="1" applyFont="1" applyFill="1" applyBorder="1" applyAlignment="1">
      <alignment horizontal="right" vertical="center"/>
    </xf>
    <xf numFmtId="10" fontId="7" fillId="4" borderId="27" xfId="1" applyNumberFormat="1" applyFont="1" applyFill="1" applyBorder="1" applyAlignment="1">
      <alignment horizontal="right" vertical="center" wrapText="1"/>
    </xf>
    <xf numFmtId="10" fontId="6" fillId="4" borderId="31" xfId="1" applyNumberFormat="1" applyFont="1" applyFill="1" applyBorder="1" applyAlignment="1">
      <alignment horizontal="right" vertical="center"/>
    </xf>
    <xf numFmtId="0" fontId="5" fillId="3" borderId="19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3" fontId="7" fillId="4" borderId="24" xfId="0" applyNumberFormat="1" applyFont="1" applyFill="1" applyBorder="1" applyAlignment="1">
      <alignment horizontal="right" vertical="center"/>
    </xf>
    <xf numFmtId="3" fontId="7" fillId="4" borderId="26" xfId="0" applyNumberFormat="1" applyFont="1" applyFill="1" applyBorder="1" applyAlignment="1">
      <alignment horizontal="right" vertical="center" wrapText="1"/>
    </xf>
    <xf numFmtId="3" fontId="7" fillId="4" borderId="24" xfId="0" applyNumberFormat="1" applyFont="1" applyFill="1" applyBorder="1" applyAlignment="1">
      <alignment horizontal="righ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9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7" fillId="2" borderId="24" xfId="0" applyNumberFormat="1" applyFont="1" applyFill="1" applyBorder="1" applyAlignment="1">
      <alignment vertical="center"/>
    </xf>
    <xf numFmtId="3" fontId="7" fillId="2" borderId="14" xfId="0" applyNumberFormat="1" applyFont="1" applyFill="1" applyBorder="1" applyAlignment="1">
      <alignment vertical="center"/>
    </xf>
    <xf numFmtId="3" fontId="7" fillId="2" borderId="16" xfId="0" applyNumberFormat="1" applyFont="1" applyFill="1" applyBorder="1" applyAlignment="1">
      <alignment vertical="center"/>
    </xf>
    <xf numFmtId="10" fontId="7" fillId="2" borderId="25" xfId="1" applyNumberFormat="1" applyFont="1" applyFill="1" applyBorder="1" applyAlignment="1">
      <alignment horizontal="right" vertical="center"/>
    </xf>
    <xf numFmtId="3" fontId="7" fillId="0" borderId="24" xfId="0" applyNumberFormat="1" applyFont="1" applyBorder="1" applyAlignment="1">
      <alignment vertical="center"/>
    </xf>
    <xf numFmtId="3" fontId="7" fillId="0" borderId="14" xfId="0" applyNumberFormat="1" applyFont="1" applyBorder="1" applyAlignment="1">
      <alignment vertical="center"/>
    </xf>
    <xf numFmtId="3" fontId="7" fillId="0" borderId="16" xfId="0" applyNumberFormat="1" applyFont="1" applyBorder="1" applyAlignment="1">
      <alignment vertical="center"/>
    </xf>
    <xf numFmtId="10" fontId="0" fillId="0" borderId="0" xfId="1" applyNumberFormat="1" applyFont="1" applyAlignment="1">
      <alignment vertical="center"/>
    </xf>
    <xf numFmtId="10" fontId="0" fillId="0" borderId="0" xfId="1" applyNumberFormat="1" applyFont="1" applyAlignment="1">
      <alignment horizontal="righ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2"/>
  <sheetViews>
    <sheetView tabSelected="1" workbookViewId="0">
      <selection activeCell="C15" sqref="C15"/>
    </sheetView>
  </sheetViews>
  <sheetFormatPr baseColWidth="10" defaultRowHeight="15" x14ac:dyDescent="0.25"/>
  <cols>
    <col min="1" max="1" width="46.7109375" style="40" customWidth="1"/>
    <col min="2" max="2" width="14.42578125" style="40" bestFit="1" customWidth="1"/>
    <col min="3" max="3" width="13.7109375" style="40" bestFit="1" customWidth="1"/>
    <col min="4" max="4" width="13.7109375" style="40" customWidth="1"/>
    <col min="5" max="5" width="9.7109375" style="51" customWidth="1"/>
    <col min="6" max="6" width="12.5703125" style="40" bestFit="1" customWidth="1"/>
    <col min="7" max="7" width="13.7109375" style="40" bestFit="1" customWidth="1"/>
    <col min="8" max="8" width="13.7109375" style="40" customWidth="1"/>
    <col min="9" max="9" width="9.7109375" style="50" customWidth="1"/>
    <col min="10" max="10" width="14.85546875" style="40" bestFit="1" customWidth="1"/>
    <col min="11" max="11" width="13.7109375" style="40" bestFit="1" customWidth="1"/>
    <col min="12" max="12" width="11.42578125" style="40"/>
    <col min="13" max="13" width="9.7109375" style="50" customWidth="1"/>
    <col min="14" max="16384" width="11.42578125" style="40"/>
  </cols>
  <sheetData>
    <row r="2" spans="1:13" s="40" customFormat="1" ht="26.25" x14ac:dyDescent="0.25">
      <c r="A2" s="39" t="s">
        <v>25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 s="40" customFormat="1" ht="23.25" x14ac:dyDescent="0.25">
      <c r="A3" s="41" t="s">
        <v>26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3" s="40" customFormat="1" ht="19.5" thickBot="1" x14ac:dyDescent="0.3">
      <c r="A4" s="42" t="s">
        <v>22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</row>
    <row r="5" spans="1:13" s="40" customFormat="1" ht="16.5" thickTop="1" thickBot="1" x14ac:dyDescent="0.3">
      <c r="A5" s="1" t="s">
        <v>0</v>
      </c>
      <c r="B5" s="26" t="s">
        <v>1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"/>
    </row>
    <row r="6" spans="1:13" s="40" customFormat="1" ht="15.75" customHeight="1" thickTop="1" x14ac:dyDescent="0.25">
      <c r="A6" s="3" t="s">
        <v>2</v>
      </c>
      <c r="B6" s="4" t="s">
        <v>3</v>
      </c>
      <c r="C6" s="20" t="s">
        <v>4</v>
      </c>
      <c r="D6" s="33" t="s">
        <v>19</v>
      </c>
      <c r="E6" s="28" t="s">
        <v>18</v>
      </c>
      <c r="F6" s="4" t="s">
        <v>5</v>
      </c>
      <c r="G6" s="20" t="s">
        <v>6</v>
      </c>
      <c r="H6" s="33" t="s">
        <v>20</v>
      </c>
      <c r="I6" s="28" t="s">
        <v>18</v>
      </c>
      <c r="J6" s="4" t="s">
        <v>7</v>
      </c>
      <c r="K6" s="20" t="s">
        <v>8</v>
      </c>
      <c r="L6" s="33" t="s">
        <v>21</v>
      </c>
      <c r="M6" s="28" t="s">
        <v>18</v>
      </c>
    </row>
    <row r="7" spans="1:13" s="40" customFormat="1" ht="15.75" thickBot="1" x14ac:dyDescent="0.3">
      <c r="A7" s="5"/>
      <c r="B7" s="21"/>
      <c r="C7" s="11"/>
      <c r="D7" s="34"/>
      <c r="E7" s="29"/>
      <c r="F7" s="21"/>
      <c r="G7" s="11"/>
      <c r="H7" s="34"/>
      <c r="I7" s="29"/>
      <c r="J7" s="21"/>
      <c r="K7" s="11"/>
      <c r="L7" s="34"/>
      <c r="M7" s="29"/>
    </row>
    <row r="8" spans="1:13" s="40" customFormat="1" ht="15.75" thickTop="1" x14ac:dyDescent="0.25">
      <c r="A8" s="6" t="s">
        <v>9</v>
      </c>
      <c r="B8" s="22">
        <f t="shared" ref="B8:K8" si="0">SUM(B9:B13)</f>
        <v>0</v>
      </c>
      <c r="C8" s="12">
        <f t="shared" si="0"/>
        <v>191734</v>
      </c>
      <c r="D8" s="16">
        <f>SUM(D9:D13)</f>
        <v>191151</v>
      </c>
      <c r="E8" s="30">
        <f>D8/C8</f>
        <v>0.99695932907048301</v>
      </c>
      <c r="F8" s="22">
        <f t="shared" si="0"/>
        <v>10470488</v>
      </c>
      <c r="G8" s="12">
        <f t="shared" si="0"/>
        <v>10621388</v>
      </c>
      <c r="H8" s="16">
        <f>SUM(H9:H13)</f>
        <v>9989373</v>
      </c>
      <c r="I8" s="30">
        <f>H8/G8</f>
        <v>0.94049600673659606</v>
      </c>
      <c r="J8" s="22">
        <f t="shared" si="0"/>
        <v>36912272</v>
      </c>
      <c r="K8" s="12">
        <f t="shared" si="0"/>
        <v>36730272</v>
      </c>
      <c r="L8" s="16">
        <f>SUM(L9:L13)</f>
        <v>36478922</v>
      </c>
      <c r="M8" s="30">
        <f>L8/K8</f>
        <v>0.99315687071416192</v>
      </c>
    </row>
    <row r="9" spans="1:13" s="40" customFormat="1" x14ac:dyDescent="0.25">
      <c r="A9" s="7" t="s">
        <v>10</v>
      </c>
      <c r="B9" s="43"/>
      <c r="C9" s="44"/>
      <c r="D9" s="45"/>
      <c r="E9" s="46"/>
      <c r="F9" s="43">
        <v>7200000</v>
      </c>
      <c r="G9" s="44">
        <v>569700</v>
      </c>
      <c r="H9" s="45">
        <v>0</v>
      </c>
      <c r="I9" s="46">
        <f>H9/G9</f>
        <v>0</v>
      </c>
      <c r="J9" s="43">
        <v>200000</v>
      </c>
      <c r="K9" s="44">
        <v>18000</v>
      </c>
      <c r="L9" s="45">
        <v>0</v>
      </c>
      <c r="M9" s="46">
        <f>L9/K9</f>
        <v>0</v>
      </c>
    </row>
    <row r="10" spans="1:13" s="40" customFormat="1" x14ac:dyDescent="0.25">
      <c r="A10" s="7" t="s">
        <v>11</v>
      </c>
      <c r="B10" s="43"/>
      <c r="C10" s="44"/>
      <c r="D10" s="45"/>
      <c r="E10" s="46"/>
      <c r="F10" s="43"/>
      <c r="G10" s="44"/>
      <c r="H10" s="45"/>
      <c r="I10" s="46"/>
      <c r="J10" s="43"/>
      <c r="K10" s="44"/>
      <c r="L10" s="45"/>
      <c r="M10" s="46"/>
    </row>
    <row r="11" spans="1:13" s="40" customFormat="1" x14ac:dyDescent="0.25">
      <c r="A11" s="7" t="s">
        <v>12</v>
      </c>
      <c r="B11" s="35">
        <v>0</v>
      </c>
      <c r="C11" s="13">
        <v>10530</v>
      </c>
      <c r="D11" s="17">
        <v>10530</v>
      </c>
      <c r="E11" s="46">
        <f>D11/C11</f>
        <v>1</v>
      </c>
      <c r="F11" s="35">
        <v>3120488</v>
      </c>
      <c r="G11" s="13">
        <v>8701688</v>
      </c>
      <c r="H11" s="17">
        <v>8651467</v>
      </c>
      <c r="I11" s="46">
        <f>H11/G11</f>
        <v>0.99422859105038008</v>
      </c>
      <c r="J11" s="35">
        <v>33288947</v>
      </c>
      <c r="K11" s="13">
        <v>34634710</v>
      </c>
      <c r="L11" s="17">
        <v>34401367</v>
      </c>
      <c r="M11" s="46">
        <f>L11/K11</f>
        <v>0.99326274133665327</v>
      </c>
    </row>
    <row r="12" spans="1:13" s="40" customFormat="1" x14ac:dyDescent="0.25">
      <c r="A12" s="7" t="s">
        <v>13</v>
      </c>
      <c r="B12" s="47"/>
      <c r="C12" s="48"/>
      <c r="D12" s="49"/>
      <c r="E12" s="46"/>
      <c r="F12" s="47">
        <v>150000</v>
      </c>
      <c r="G12" s="48">
        <v>150000</v>
      </c>
      <c r="H12" s="49">
        <v>137906</v>
      </c>
      <c r="I12" s="46">
        <f>H12/G12</f>
        <v>0.91937333333333338</v>
      </c>
      <c r="J12" s="47">
        <v>150000</v>
      </c>
      <c r="K12" s="48">
        <v>39790</v>
      </c>
      <c r="L12" s="49">
        <v>39785</v>
      </c>
      <c r="M12" s="46">
        <f>L12/K12</f>
        <v>0.99987434028650413</v>
      </c>
    </row>
    <row r="13" spans="1:13" s="40" customFormat="1" ht="15.75" thickBot="1" x14ac:dyDescent="0.3">
      <c r="A13" s="8" t="s">
        <v>14</v>
      </c>
      <c r="B13" s="36">
        <v>0</v>
      </c>
      <c r="C13" s="14">
        <v>181204</v>
      </c>
      <c r="D13" s="18">
        <v>180621</v>
      </c>
      <c r="E13" s="31">
        <f>D13/C13</f>
        <v>0.99678263172998394</v>
      </c>
      <c r="F13" s="36">
        <v>0</v>
      </c>
      <c r="G13" s="14">
        <v>1200000</v>
      </c>
      <c r="H13" s="18">
        <v>1200000</v>
      </c>
      <c r="I13" s="31">
        <f>H13/G13</f>
        <v>1</v>
      </c>
      <c r="J13" s="36">
        <v>3273325</v>
      </c>
      <c r="K13" s="14">
        <v>2037772</v>
      </c>
      <c r="L13" s="18">
        <v>2037770</v>
      </c>
      <c r="M13" s="31">
        <f>L13/K13</f>
        <v>0.99999901853593043</v>
      </c>
    </row>
    <row r="14" spans="1:13" s="40" customFormat="1" ht="15.75" thickTop="1" x14ac:dyDescent="0.25">
      <c r="A14" s="6" t="s">
        <v>15</v>
      </c>
      <c r="B14" s="22">
        <f t="shared" ref="B14:K14" si="1">SUM(B15:B17)</f>
        <v>0</v>
      </c>
      <c r="C14" s="12">
        <f t="shared" si="1"/>
        <v>14175914</v>
      </c>
      <c r="D14" s="16">
        <f>SUM(D15:D17)</f>
        <v>4968659</v>
      </c>
      <c r="E14" s="30">
        <f>D14/C14</f>
        <v>0.35050008062972166</v>
      </c>
      <c r="F14" s="22">
        <f t="shared" si="1"/>
        <v>23213708</v>
      </c>
      <c r="G14" s="12">
        <f t="shared" si="1"/>
        <v>42678740</v>
      </c>
      <c r="H14" s="16">
        <f>SUM(H15:H17)</f>
        <v>25564969</v>
      </c>
      <c r="I14" s="30">
        <f>H14/G14</f>
        <v>0.59900945997937149</v>
      </c>
      <c r="J14" s="22">
        <f t="shared" si="1"/>
        <v>34494202</v>
      </c>
      <c r="K14" s="12">
        <f t="shared" si="1"/>
        <v>43026583</v>
      </c>
      <c r="L14" s="16">
        <f>SUM(L15:L17)</f>
        <v>39571377</v>
      </c>
      <c r="M14" s="30">
        <f>L14/K14</f>
        <v>0.91969601676247448</v>
      </c>
    </row>
    <row r="15" spans="1:13" s="40" customFormat="1" x14ac:dyDescent="0.25">
      <c r="A15" s="7" t="s">
        <v>12</v>
      </c>
      <c r="B15" s="35">
        <v>0</v>
      </c>
      <c r="C15" s="13">
        <v>12565442</v>
      </c>
      <c r="D15" s="17">
        <v>4446215</v>
      </c>
      <c r="E15" s="46">
        <f>D15/C15</f>
        <v>0.35384469563426418</v>
      </c>
      <c r="F15" s="35">
        <v>22481063</v>
      </c>
      <c r="G15" s="13">
        <v>38815580</v>
      </c>
      <c r="H15" s="17">
        <v>22471205</v>
      </c>
      <c r="I15" s="46">
        <f>H15/G15</f>
        <v>0.57892230387900945</v>
      </c>
      <c r="J15" s="35">
        <v>30914479</v>
      </c>
      <c r="K15" s="13">
        <v>34249485</v>
      </c>
      <c r="L15" s="17">
        <v>31180795</v>
      </c>
      <c r="M15" s="46">
        <f>L15/K15</f>
        <v>0.91040186443679372</v>
      </c>
    </row>
    <row r="16" spans="1:13" s="40" customFormat="1" x14ac:dyDescent="0.25">
      <c r="A16" s="7" t="s">
        <v>13</v>
      </c>
      <c r="B16" s="47"/>
      <c r="C16" s="48"/>
      <c r="D16" s="49"/>
      <c r="E16" s="46"/>
      <c r="F16" s="47"/>
      <c r="G16" s="48"/>
      <c r="H16" s="49"/>
      <c r="I16" s="46"/>
      <c r="J16" s="47"/>
      <c r="K16" s="48"/>
      <c r="L16" s="49"/>
      <c r="M16" s="46"/>
    </row>
    <row r="17" spans="1:13" s="40" customFormat="1" ht="15.75" thickBot="1" x14ac:dyDescent="0.3">
      <c r="A17" s="8" t="s">
        <v>14</v>
      </c>
      <c r="B17" s="36">
        <v>0</v>
      </c>
      <c r="C17" s="14">
        <v>1610472</v>
      </c>
      <c r="D17" s="18">
        <v>522444</v>
      </c>
      <c r="E17" s="31">
        <f>D17/C17</f>
        <v>0.32440427402649658</v>
      </c>
      <c r="F17" s="36">
        <v>732645</v>
      </c>
      <c r="G17" s="14">
        <v>3863160</v>
      </c>
      <c r="H17" s="18">
        <v>3093764</v>
      </c>
      <c r="I17" s="31">
        <f>H17/G17</f>
        <v>0.80083765621926095</v>
      </c>
      <c r="J17" s="36">
        <v>3579723</v>
      </c>
      <c r="K17" s="14">
        <v>8777098</v>
      </c>
      <c r="L17" s="18">
        <v>8390582</v>
      </c>
      <c r="M17" s="31">
        <f>L17/K17</f>
        <v>0.95596312129589989</v>
      </c>
    </row>
    <row r="18" spans="1:13" s="40" customFormat="1" ht="15.75" thickTop="1" x14ac:dyDescent="0.25">
      <c r="A18" s="10" t="s">
        <v>16</v>
      </c>
      <c r="B18" s="22">
        <f>B19</f>
        <v>0</v>
      </c>
      <c r="C18" s="12">
        <f>C19</f>
        <v>0</v>
      </c>
      <c r="D18" s="16"/>
      <c r="E18" s="30"/>
      <c r="F18" s="22">
        <f>F19</f>
        <v>0</v>
      </c>
      <c r="G18" s="12">
        <f>G19</f>
        <v>0</v>
      </c>
      <c r="H18" s="16"/>
      <c r="I18" s="30"/>
      <c r="J18" s="22">
        <f>J19</f>
        <v>0</v>
      </c>
      <c r="K18" s="12">
        <f>K19</f>
        <v>0</v>
      </c>
      <c r="L18" s="16"/>
      <c r="M18" s="30"/>
    </row>
    <row r="19" spans="1:13" s="40" customFormat="1" ht="15.75" thickBot="1" x14ac:dyDescent="0.3">
      <c r="A19" s="7" t="s">
        <v>14</v>
      </c>
      <c r="B19" s="37">
        <v>0</v>
      </c>
      <c r="C19" s="15">
        <v>0</v>
      </c>
      <c r="D19" s="19"/>
      <c r="E19" s="46"/>
      <c r="F19" s="37">
        <v>0</v>
      </c>
      <c r="G19" s="15">
        <v>0</v>
      </c>
      <c r="H19" s="19"/>
      <c r="I19" s="46"/>
      <c r="J19" s="37">
        <v>0</v>
      </c>
      <c r="K19" s="15">
        <v>0</v>
      </c>
      <c r="L19" s="19"/>
      <c r="M19" s="46"/>
    </row>
    <row r="20" spans="1:13" s="40" customFormat="1" ht="16.5" thickTop="1" thickBot="1" x14ac:dyDescent="0.3">
      <c r="A20" s="9" t="s">
        <v>17</v>
      </c>
      <c r="B20" s="23">
        <f t="shared" ref="B20:K20" si="2">+B8+B14+B18</f>
        <v>0</v>
      </c>
      <c r="C20" s="24">
        <f t="shared" si="2"/>
        <v>14367648</v>
      </c>
      <c r="D20" s="25">
        <f>+D8+D14+D18</f>
        <v>5159810</v>
      </c>
      <c r="E20" s="32">
        <f>D20/C20</f>
        <v>0.35912697749833516</v>
      </c>
      <c r="F20" s="23">
        <f t="shared" si="2"/>
        <v>33684196</v>
      </c>
      <c r="G20" s="24">
        <f t="shared" si="2"/>
        <v>53300128</v>
      </c>
      <c r="H20" s="25">
        <f>+H8+H14+H18</f>
        <v>35554342</v>
      </c>
      <c r="I20" s="32">
        <f>H20/G20</f>
        <v>0.66705922357259628</v>
      </c>
      <c r="J20" s="23">
        <f t="shared" si="2"/>
        <v>71406474</v>
      </c>
      <c r="K20" s="24">
        <f t="shared" si="2"/>
        <v>79756855</v>
      </c>
      <c r="L20" s="25">
        <f>+L8+L14+L18</f>
        <v>76050299</v>
      </c>
      <c r="M20" s="32">
        <f>L20/K20</f>
        <v>0.9535268034327582</v>
      </c>
    </row>
    <row r="21" spans="1:13" s="40" customFormat="1" ht="12" customHeight="1" thickTop="1" x14ac:dyDescent="0.25">
      <c r="A21" s="38" t="s">
        <v>23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M21" s="50"/>
    </row>
    <row r="22" spans="1:13" s="40" customFormat="1" ht="12" customHeight="1" x14ac:dyDescent="0.25">
      <c r="A22" s="38" t="s">
        <v>24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M22" s="50"/>
    </row>
  </sheetData>
  <mergeCells count="19">
    <mergeCell ref="M6:M7"/>
    <mergeCell ref="B5:M5"/>
    <mergeCell ref="A22:K22"/>
    <mergeCell ref="A2:M2"/>
    <mergeCell ref="A4:M4"/>
    <mergeCell ref="A3:M3"/>
    <mergeCell ref="K6:K7"/>
    <mergeCell ref="J6:J7"/>
    <mergeCell ref="A21:K21"/>
    <mergeCell ref="H6:H7"/>
    <mergeCell ref="I6:I7"/>
    <mergeCell ref="G6:G7"/>
    <mergeCell ref="B6:B7"/>
    <mergeCell ref="C6:C7"/>
    <mergeCell ref="F6:F7"/>
    <mergeCell ref="L6:L7"/>
    <mergeCell ref="A6:A7"/>
    <mergeCell ref="D6:D7"/>
    <mergeCell ref="E6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de Gastos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 Fernández, Alan Carlos</dc:creator>
  <cp:lastModifiedBy>Diaz Fernández, Alan Carlos</cp:lastModifiedBy>
  <dcterms:created xsi:type="dcterms:W3CDTF">2016-08-22T20:45:06Z</dcterms:created>
  <dcterms:modified xsi:type="dcterms:W3CDTF">2016-08-22T21:07:33Z</dcterms:modified>
</cp:coreProperties>
</file>